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jnaqau\Desktop\WORK\WEBSITE UPLOAD\"/>
    </mc:Choice>
  </mc:AlternateContent>
  <xr:revisionPtr revIDLastSave="0" documentId="13_ncr:1_{E692B3F4-E0EB-4CCE-B184-7BEE6178EDD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x Clearence Rates" sheetId="1" r:id="rId1"/>
    <sheet name="Exchange Rate Cacul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2" l="1"/>
  <c r="F6" i="2"/>
  <c r="B9" i="2"/>
  <c r="B8" i="2"/>
  <c r="B7" i="2"/>
  <c r="B6" i="2"/>
  <c r="F11" i="2" l="1"/>
  <c r="B11" i="2"/>
  <c r="F9" i="2"/>
  <c r="G8" i="2"/>
  <c r="F8" i="2"/>
  <c r="C8" i="2"/>
  <c r="F7" i="2"/>
  <c r="G6" i="2"/>
  <c r="C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tc={9F063A43-69D5-4376-9D37-D93C847AA67A}</author>
    <author>tc={BA100C88-DBE4-43D8-BBB9-CB2849297289}</author>
    <author>tc={9232C57F-1A98-47C6-B5AC-621330E5B1F5}</author>
    <author>tc={9602C877-CE80-4F89-81F3-66E1A230E216}</author>
    <author>tc={F1D4D9CA-0FB6-4643-99E2-767F740807CC}</author>
  </authors>
  <commentList>
    <comment ref="F3" authorId="0" shapeId="0" xr:uid="{9F063A43-69D5-4376-9D37-D93C847AA67A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Calculation : 1/exchnage rate .
Note:
Discounted rates will be supplied by banks/exchange dealers.</t>
      </text>
    </comment>
    <comment ref="F6" authorId="1" shapeId="0" xr:uid="{BA100C88-DBE4-43D8-BBB9-CB2849297289}">
      <text>
        <t>[Threaded comment]
Your version of Excel allows you to read this threaded comment; however, any edits to it will get removed if the file is opened in a newer version of Excel. Learn more: https://go.microsoft.com/fwlink/?linkid=870924
Comment:
    % Rate is subject to changes as per country selection.</t>
      </text>
    </comment>
    <comment ref="F7" authorId="2" shapeId="0" xr:uid="{9232C57F-1A98-47C6-B5AC-621330E5B1F5}">
      <text>
        <t>[Threaded comment]
Your version of Excel allows you to read this threaded comment; however, any edits to it will get removed if the file is opened in a newer version of Excel. Learn more: https://go.microsoft.com/fwlink/?linkid=870924
Comment:
    % Rate is subject to changes as per country selection.</t>
      </text>
    </comment>
    <comment ref="F8" authorId="3" shapeId="0" xr:uid="{9602C877-CE80-4F89-81F3-66E1A230E216}">
      <text>
        <t>[Threaded comment]
Your version of Excel allows you to read this threaded comment; however, any edits to it will get removed if the file is opened in a newer version of Excel. Learn more: https://go.microsoft.com/fwlink/?linkid=870924
Comment:
    % Rate is subject to changes as per country selection.</t>
      </text>
    </comment>
    <comment ref="F9" authorId="4" shapeId="0" xr:uid="{F1D4D9CA-0FB6-4643-99E2-767F740807CC}">
      <text>
        <t>[Threaded comment]
Your version of Excel allows you to read this threaded comment; however, any edits to it will get removed if the file is opened in a newer version of Excel. Learn more: https://go.microsoft.com/fwlink/?linkid=870924
Comment:
    % Rate is subject to changes as per country selection.</t>
      </text>
    </comment>
  </commentList>
</comments>
</file>

<file path=xl/sharedStrings.xml><?xml version="1.0" encoding="utf-8"?>
<sst xmlns="http://schemas.openxmlformats.org/spreadsheetml/2006/main" count="368" uniqueCount="78">
  <si>
    <t>Synod.</t>
  </si>
  <si>
    <t>Category</t>
  </si>
  <si>
    <t>Nature of Payment</t>
  </si>
  <si>
    <t>VRC Rate</t>
  </si>
  <si>
    <t>All Other Country</t>
  </si>
  <si>
    <t>DTA / Exemption</t>
  </si>
  <si>
    <t>DTA Countries</t>
  </si>
  <si>
    <t>NRWT Rate</t>
  </si>
  <si>
    <t>Australia</t>
  </si>
  <si>
    <t>New Zealand</t>
  </si>
  <si>
    <t>Papua New Guinea</t>
  </si>
  <si>
    <t>United Kingdom</t>
  </si>
  <si>
    <t>Korea</t>
  </si>
  <si>
    <t>Japan</t>
  </si>
  <si>
    <t>Malaysia</t>
  </si>
  <si>
    <t>Singapore</t>
  </si>
  <si>
    <t>India</t>
  </si>
  <si>
    <t>Qatar</t>
  </si>
  <si>
    <t>United Arab Emirates</t>
  </si>
  <si>
    <t>Payment for Goods</t>
  </si>
  <si>
    <t>Advance for Goods</t>
  </si>
  <si>
    <t>-</t>
  </si>
  <si>
    <t xml:space="preserve"> - </t>
  </si>
  <si>
    <t>Demurrage Payment</t>
  </si>
  <si>
    <t>Freight</t>
  </si>
  <si>
    <t>Goods Purchased</t>
  </si>
  <si>
    <t>Insurance</t>
  </si>
  <si>
    <t>Packaging</t>
  </si>
  <si>
    <t>Services (Business Use)</t>
  </si>
  <si>
    <t>Advance Commission</t>
  </si>
  <si>
    <t>Yes</t>
  </si>
  <si>
    <t>Advance for Services</t>
  </si>
  <si>
    <t>Commission</t>
  </si>
  <si>
    <t>Management Fee</t>
  </si>
  <si>
    <t>Performing Artists</t>
  </si>
  <si>
    <t>Professional Fee</t>
  </si>
  <si>
    <t>Full Exemption / Partial Exemption</t>
  </si>
  <si>
    <t>Enterprise -        15%</t>
  </si>
  <si>
    <t>Enterprise -        10%</t>
  </si>
  <si>
    <t>Ind Individual -     0%</t>
  </si>
  <si>
    <t>Services Received</t>
  </si>
  <si>
    <t>Agency Fees</t>
  </si>
  <si>
    <t>Know How / Royalty</t>
  </si>
  <si>
    <t>Know How Payment</t>
  </si>
  <si>
    <t>Royalty Payment</t>
  </si>
  <si>
    <t>Insurance (Business Use)</t>
  </si>
  <si>
    <t>General Insurance Payment</t>
  </si>
  <si>
    <t>Interest</t>
  </si>
  <si>
    <t>Overseas Interest Payment</t>
  </si>
  <si>
    <t>Others</t>
  </si>
  <si>
    <t>Deposits in External Account</t>
  </si>
  <si>
    <t>Dividend Payment</t>
  </si>
  <si>
    <t>Expat Salaries</t>
  </si>
  <si>
    <t>Family Support</t>
  </si>
  <si>
    <t>Gift</t>
  </si>
  <si>
    <t>Medical</t>
  </si>
  <si>
    <t>Offshore Borrowings Repaid</t>
  </si>
  <si>
    <t>Offshore Investments</t>
  </si>
  <si>
    <t>Overseas Education</t>
  </si>
  <si>
    <t>Overseas Travel</t>
  </si>
  <si>
    <t>Public Trustee Funds Distribution of Estate</t>
  </si>
  <si>
    <t>Relocation Charges</t>
  </si>
  <si>
    <t>Repatriation of Capital &amp; Income</t>
  </si>
  <si>
    <t>Wedding Abroad</t>
  </si>
  <si>
    <t>Services (Personal Use)</t>
  </si>
  <si>
    <t>Insurance (Personal Use)</t>
  </si>
  <si>
    <t>Amount</t>
  </si>
  <si>
    <t>Exchange Rate</t>
  </si>
  <si>
    <t>FJD Tax</t>
  </si>
  <si>
    <t>Offshore Remittance</t>
  </si>
  <si>
    <t>Gross up WHT - 15%</t>
  </si>
  <si>
    <t>Gross up VRC - 9%</t>
  </si>
  <si>
    <t>Net off WHT - 15%</t>
  </si>
  <si>
    <t>Net off VRC - 9%</t>
  </si>
  <si>
    <t>FJD Remittance</t>
  </si>
  <si>
    <t>NOTE: TAXES WILL BE COLLECTED SAME ON BOTH SCENARIO</t>
  </si>
  <si>
    <t>TPOS CALCULATION :MULTIPLICTION RULE -AUD-FJD RATES</t>
  </si>
  <si>
    <r>
      <t xml:space="preserve"> LEGACY CALCULATION: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DIVIDING RULE- FJD-AUD RATES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</si>
</sst>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.0000_);_(* \(#,##0.00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7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2" fillId="2" borderId="3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0" fillId="0" borderId="12" xfId="0" applyBorder="1" applyAlignment="1">
      <alignment horizontal="left" vertical="center"/>
    </xf>
    <xf numFmtId="0" fontId="0" fillId="0" borderId="12" xfId="0" applyBorder="1"/>
    <xf numFmtId="9" fontId="0" fillId="0" borderId="12" xfId="1" applyFont="1" applyBorder="1"/>
    <xf numFmtId="9" fontId="0" fillId="0" borderId="13" xfId="1" applyFont="1" applyBorder="1"/>
    <xf numFmtId="0" fontId="0" fillId="0" borderId="15" xfId="0" applyBorder="1" applyAlignment="1">
      <alignment horizontal="left" vertical="center"/>
    </xf>
    <xf numFmtId="0" fontId="0" fillId="0" borderId="15" xfId="0" applyBorder="1"/>
    <xf numFmtId="9" fontId="0" fillId="0" borderId="15" xfId="1" applyFont="1" applyBorder="1"/>
    <xf numFmtId="9" fontId="0" fillId="0" borderId="16" xfId="1" applyFont="1" applyBorder="1"/>
    <xf numFmtId="0" fontId="0" fillId="0" borderId="18" xfId="0" applyBorder="1" applyAlignment="1">
      <alignment horizontal="left" vertical="center"/>
    </xf>
    <xf numFmtId="0" fontId="0" fillId="0" borderId="18" xfId="0" applyBorder="1"/>
    <xf numFmtId="9" fontId="0" fillId="0" borderId="18" xfId="1" applyFont="1" applyBorder="1"/>
    <xf numFmtId="9" fontId="0" fillId="0" borderId="19" xfId="1" applyFont="1" applyBorder="1"/>
    <xf numFmtId="0" fontId="0" fillId="0" borderId="3" xfId="0" applyBorder="1" applyAlignment="1">
      <alignment horizontal="left" vertical="center"/>
    </xf>
    <xf numFmtId="0" fontId="0" fillId="0" borderId="3" xfId="0" applyBorder="1"/>
    <xf numFmtId="9" fontId="0" fillId="0" borderId="3" xfId="0" applyNumberFormat="1" applyBorder="1"/>
    <xf numFmtId="9" fontId="0" fillId="0" borderId="3" xfId="1" applyFont="1" applyBorder="1"/>
    <xf numFmtId="9" fontId="0" fillId="0" borderId="21" xfId="1" applyFont="1" applyBorder="1"/>
    <xf numFmtId="9" fontId="0" fillId="0" borderId="15" xfId="0" applyNumberFormat="1" applyBorder="1"/>
    <xf numFmtId="9" fontId="3" fillId="0" borderId="15" xfId="1" applyFont="1" applyBorder="1" applyAlignment="1">
      <alignment horizontal="right"/>
    </xf>
    <xf numFmtId="0" fontId="0" fillId="0" borderId="9" xfId="0" applyBorder="1" applyAlignment="1">
      <alignment horizontal="left" vertical="center"/>
    </xf>
    <xf numFmtId="0" fontId="0" fillId="0" borderId="9" xfId="0" applyBorder="1"/>
    <xf numFmtId="9" fontId="0" fillId="0" borderId="9" xfId="0" applyNumberFormat="1" applyBorder="1"/>
    <xf numFmtId="9" fontId="0" fillId="0" borderId="9" xfId="1" applyFont="1" applyBorder="1"/>
    <xf numFmtId="9" fontId="0" fillId="0" borderId="10" xfId="1" applyFont="1" applyBorder="1"/>
    <xf numFmtId="9" fontId="0" fillId="0" borderId="12" xfId="0" applyNumberFormat="1" applyBorder="1"/>
    <xf numFmtId="9" fontId="0" fillId="0" borderId="18" xfId="0" applyNumberFormat="1" applyBorder="1"/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4" xfId="0" applyBorder="1"/>
    <xf numFmtId="9" fontId="0" fillId="0" borderId="24" xfId="0" applyNumberFormat="1" applyBorder="1"/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6" xfId="0" applyBorder="1"/>
    <xf numFmtId="9" fontId="0" fillId="0" borderId="26" xfId="0" applyNumberFormat="1" applyBorder="1"/>
    <xf numFmtId="9" fontId="0" fillId="0" borderId="24" xfId="1" applyFont="1" applyBorder="1"/>
    <xf numFmtId="9" fontId="0" fillId="0" borderId="27" xfId="1" applyFont="1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/>
    <xf numFmtId="9" fontId="0" fillId="0" borderId="8" xfId="0" applyNumberFormat="1" applyBorder="1"/>
    <xf numFmtId="9" fontId="0" fillId="0" borderId="0" xfId="0" applyNumberFormat="1"/>
    <xf numFmtId="0" fontId="4" fillId="0" borderId="12" xfId="0" applyFont="1" applyBorder="1"/>
    <xf numFmtId="164" fontId="0" fillId="0" borderId="0" xfId="0" applyNumberFormat="1"/>
    <xf numFmtId="0" fontId="4" fillId="0" borderId="15" xfId="0" applyFont="1" applyBorder="1"/>
    <xf numFmtId="166" fontId="4" fillId="4" borderId="15" xfId="2" applyNumberFormat="1" applyFont="1" applyFill="1" applyBorder="1"/>
    <xf numFmtId="165" fontId="0" fillId="0" borderId="0" xfId="0" applyNumberFormat="1"/>
    <xf numFmtId="0" fontId="4" fillId="0" borderId="0" xfId="0" applyFont="1"/>
    <xf numFmtId="166" fontId="0" fillId="0" borderId="0" xfId="2" applyNumberFormat="1" applyFont="1" applyBorder="1"/>
    <xf numFmtId="164" fontId="4" fillId="0" borderId="0" xfId="3" applyFont="1" applyBorder="1"/>
    <xf numFmtId="164" fontId="5" fillId="0" borderId="0" xfId="3" applyFont="1" applyBorder="1"/>
    <xf numFmtId="164" fontId="4" fillId="5" borderId="15" xfId="3" applyFont="1" applyFill="1" applyBorder="1"/>
    <xf numFmtId="164" fontId="0" fillId="0" borderId="15" xfId="3" applyFont="1" applyBorder="1"/>
    <xf numFmtId="164" fontId="4" fillId="6" borderId="15" xfId="3" applyFont="1" applyFill="1" applyBorder="1"/>
    <xf numFmtId="164" fontId="0" fillId="6" borderId="15" xfId="3" applyFont="1" applyFill="1" applyBorder="1"/>
    <xf numFmtId="164" fontId="0" fillId="0" borderId="0" xfId="3" applyFont="1" applyBorder="1"/>
    <xf numFmtId="165" fontId="0" fillId="0" borderId="0" xfId="2" applyFont="1"/>
    <xf numFmtId="165" fontId="6" fillId="0" borderId="0" xfId="0" applyNumberFormat="1" applyFont="1"/>
    <xf numFmtId="9" fontId="0" fillId="0" borderId="0" xfId="1" applyFont="1"/>
    <xf numFmtId="0" fontId="0" fillId="0" borderId="29" xfId="0" applyBorder="1"/>
    <xf numFmtId="9" fontId="0" fillId="0" borderId="30" xfId="0" applyNumberFormat="1" applyBorder="1"/>
    <xf numFmtId="9" fontId="0" fillId="0" borderId="28" xfId="0" applyNumberFormat="1" applyBorder="1"/>
    <xf numFmtId="9" fontId="3" fillId="0" borderId="15" xfId="1" applyFont="1" applyBorder="1" applyAlignment="1">
      <alignment horizontal="center" vertical="center"/>
    </xf>
    <xf numFmtId="9" fontId="3" fillId="0" borderId="16" xfId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9" fontId="3" fillId="0" borderId="15" xfId="1" applyFont="1" applyBorder="1" applyAlignment="1">
      <alignment horizontal="right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9" fontId="3" fillId="0" borderId="15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rishma Kumar" id="{B4421BA0-8CF4-46F3-8899-BB1DC910AEB0}" userId="S::kkumar005@frcs.org.fj::c274cca1-9298-4327-8ece-34371760bf8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" dT="2022-09-11T23:03:35.71" personId="{B4421BA0-8CF4-46F3-8899-BB1DC910AEB0}" id="{9F063A43-69D5-4376-9D37-D93C847AA67A}">
    <text>Calculation : 1/exchnage rate .
Note:
Discounted rates will be supplied by banks/exchange dealers.</text>
  </threadedComment>
  <threadedComment ref="F6" dT="2022-09-11T22:54:10.90" personId="{B4421BA0-8CF4-46F3-8899-BB1DC910AEB0}" id="{BA100C88-DBE4-43D8-BBB9-CB2849297289}">
    <text>% Rate is subject to changes as per country selection.</text>
  </threadedComment>
  <threadedComment ref="F7" dT="2022-09-11T22:54:18.42" personId="{B4421BA0-8CF4-46F3-8899-BB1DC910AEB0}" id="{9232C57F-1A98-47C6-B5AC-621330E5B1F5}">
    <text>% Rate is subject to changes as per country selection.</text>
  </threadedComment>
  <threadedComment ref="F8" dT="2022-09-11T22:54:26.51" personId="{B4421BA0-8CF4-46F3-8899-BB1DC910AEB0}" id="{9602C877-CE80-4F89-81F3-66E1A230E216}">
    <text>% Rate is subject to changes as per country selection.</text>
  </threadedComment>
  <threadedComment ref="F9" dT="2022-09-11T22:54:44.10" personId="{B4421BA0-8CF4-46F3-8899-BB1DC910AEB0}" id="{F1D4D9CA-0FB6-4643-99E2-767F740807CC}">
    <text>% Rate is subject to changes as per country selection.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zoomScaleNormal="100" workbookViewId="0">
      <selection activeCell="E15" sqref="E15:E16"/>
    </sheetView>
  </sheetViews>
  <sheetFormatPr defaultRowHeight="15" x14ac:dyDescent="0.25"/>
  <cols>
    <col min="1" max="1" width="7" bestFit="1" customWidth="1"/>
    <col min="2" max="2" width="25" bestFit="1" customWidth="1"/>
    <col min="3" max="3" width="8.5703125" customWidth="1"/>
    <col min="4" max="4" width="41.42578125" bestFit="1" customWidth="1"/>
    <col min="5" max="5" width="9" bestFit="1" customWidth="1"/>
    <col min="6" max="6" width="17" customWidth="1"/>
    <col min="7" max="7" width="16.7109375" customWidth="1"/>
    <col min="8" max="8" width="8.85546875" bestFit="1" customWidth="1"/>
    <col min="9" max="9" width="12.5703125" customWidth="1"/>
    <col min="10" max="10" width="18" bestFit="1" customWidth="1"/>
    <col min="11" max="11" width="15.42578125" bestFit="1" customWidth="1"/>
    <col min="12" max="12" width="6.140625" bestFit="1" customWidth="1"/>
    <col min="13" max="13" width="6" bestFit="1" customWidth="1"/>
    <col min="14" max="14" width="18.140625" customWidth="1"/>
    <col min="15" max="15" width="9.85546875" bestFit="1" customWidth="1"/>
    <col min="16" max="16" width="18" customWidth="1"/>
    <col min="17" max="17" width="5.85546875" bestFit="1" customWidth="1"/>
    <col min="18" max="18" width="20" bestFit="1" customWidth="1"/>
  </cols>
  <sheetData>
    <row r="1" spans="1:18" ht="15.75" thickBot="1" x14ac:dyDescent="0.3"/>
    <row r="2" spans="1:18" x14ac:dyDescent="0.25">
      <c r="A2" s="84" t="s">
        <v>0</v>
      </c>
      <c r="B2" s="86" t="s">
        <v>1</v>
      </c>
      <c r="C2" s="86"/>
      <c r="D2" s="86" t="s">
        <v>2</v>
      </c>
      <c r="E2" s="86" t="s">
        <v>3</v>
      </c>
      <c r="F2" s="1" t="s">
        <v>4</v>
      </c>
      <c r="G2" s="86" t="s">
        <v>5</v>
      </c>
      <c r="H2" s="78" t="s">
        <v>6</v>
      </c>
      <c r="I2" s="79"/>
      <c r="J2" s="79"/>
      <c r="K2" s="79"/>
      <c r="L2" s="79"/>
      <c r="M2" s="79"/>
      <c r="N2" s="79"/>
      <c r="O2" s="79"/>
      <c r="P2" s="79"/>
      <c r="Q2" s="79"/>
      <c r="R2" s="80"/>
    </row>
    <row r="3" spans="1:18" ht="15.75" thickBot="1" x14ac:dyDescent="0.3">
      <c r="A3" s="85"/>
      <c r="B3" s="87"/>
      <c r="C3" s="87"/>
      <c r="D3" s="87"/>
      <c r="E3" s="87"/>
      <c r="F3" s="2" t="s">
        <v>7</v>
      </c>
      <c r="G3" s="87"/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3" t="s">
        <v>18</v>
      </c>
    </row>
    <row r="4" spans="1:18" x14ac:dyDescent="0.25">
      <c r="A4" s="67">
        <v>1</v>
      </c>
      <c r="B4" s="69" t="s">
        <v>19</v>
      </c>
      <c r="C4" s="4">
        <v>1</v>
      </c>
      <c r="D4" s="5" t="s">
        <v>20</v>
      </c>
      <c r="E4" s="5" t="s">
        <v>21</v>
      </c>
      <c r="F4" s="5" t="s">
        <v>21</v>
      </c>
      <c r="G4" s="5"/>
      <c r="H4" s="6" t="s">
        <v>22</v>
      </c>
      <c r="I4" s="6" t="s">
        <v>22</v>
      </c>
      <c r="J4" s="6" t="s">
        <v>22</v>
      </c>
      <c r="K4" s="6" t="s">
        <v>22</v>
      </c>
      <c r="L4" s="6" t="s">
        <v>22</v>
      </c>
      <c r="M4" s="6" t="s">
        <v>22</v>
      </c>
      <c r="N4" s="6" t="s">
        <v>22</v>
      </c>
      <c r="O4" s="6" t="s">
        <v>22</v>
      </c>
      <c r="P4" s="6" t="s">
        <v>22</v>
      </c>
      <c r="Q4" s="6" t="s">
        <v>22</v>
      </c>
      <c r="R4" s="7" t="s">
        <v>22</v>
      </c>
    </row>
    <row r="5" spans="1:18" x14ac:dyDescent="0.25">
      <c r="A5" s="72"/>
      <c r="B5" s="75"/>
      <c r="C5" s="8">
        <v>2</v>
      </c>
      <c r="D5" s="9" t="s">
        <v>23</v>
      </c>
      <c r="E5" s="9" t="s">
        <v>21</v>
      </c>
      <c r="F5" s="9" t="s">
        <v>21</v>
      </c>
      <c r="G5" s="9"/>
      <c r="H5" s="10" t="s">
        <v>22</v>
      </c>
      <c r="I5" s="10" t="s">
        <v>22</v>
      </c>
      <c r="J5" s="10" t="s">
        <v>22</v>
      </c>
      <c r="K5" s="10" t="s">
        <v>22</v>
      </c>
      <c r="L5" s="10" t="s">
        <v>22</v>
      </c>
      <c r="M5" s="10" t="s">
        <v>22</v>
      </c>
      <c r="N5" s="10" t="s">
        <v>22</v>
      </c>
      <c r="O5" s="10" t="s">
        <v>22</v>
      </c>
      <c r="P5" s="10" t="s">
        <v>22</v>
      </c>
      <c r="Q5" s="10" t="s">
        <v>22</v>
      </c>
      <c r="R5" s="11" t="s">
        <v>22</v>
      </c>
    </row>
    <row r="6" spans="1:18" x14ac:dyDescent="0.25">
      <c r="A6" s="72"/>
      <c r="B6" s="75"/>
      <c r="C6" s="8">
        <v>3</v>
      </c>
      <c r="D6" s="9" t="s">
        <v>24</v>
      </c>
      <c r="E6" s="9" t="s">
        <v>21</v>
      </c>
      <c r="F6" s="9" t="s">
        <v>21</v>
      </c>
      <c r="G6" s="9"/>
      <c r="H6" s="10" t="s">
        <v>22</v>
      </c>
      <c r="I6" s="10" t="s">
        <v>22</v>
      </c>
      <c r="J6" s="10" t="s">
        <v>22</v>
      </c>
      <c r="K6" s="10" t="s">
        <v>22</v>
      </c>
      <c r="L6" s="10" t="s">
        <v>22</v>
      </c>
      <c r="M6" s="10" t="s">
        <v>22</v>
      </c>
      <c r="N6" s="10" t="s">
        <v>22</v>
      </c>
      <c r="O6" s="10" t="s">
        <v>22</v>
      </c>
      <c r="P6" s="10" t="s">
        <v>22</v>
      </c>
      <c r="Q6" s="10" t="s">
        <v>22</v>
      </c>
      <c r="R6" s="11" t="s">
        <v>22</v>
      </c>
    </row>
    <row r="7" spans="1:18" x14ac:dyDescent="0.25">
      <c r="A7" s="72"/>
      <c r="B7" s="75"/>
      <c r="C7" s="8">
        <v>4</v>
      </c>
      <c r="D7" s="9" t="s">
        <v>25</v>
      </c>
      <c r="E7" s="9" t="s">
        <v>21</v>
      </c>
      <c r="F7" s="9" t="s">
        <v>21</v>
      </c>
      <c r="G7" s="9"/>
      <c r="H7" s="10" t="s">
        <v>22</v>
      </c>
      <c r="I7" s="10" t="s">
        <v>22</v>
      </c>
      <c r="J7" s="10" t="s">
        <v>22</v>
      </c>
      <c r="K7" s="10" t="s">
        <v>22</v>
      </c>
      <c r="L7" s="10" t="s">
        <v>22</v>
      </c>
      <c r="M7" s="10" t="s">
        <v>22</v>
      </c>
      <c r="N7" s="10" t="s">
        <v>22</v>
      </c>
      <c r="O7" s="10" t="s">
        <v>22</v>
      </c>
      <c r="P7" s="10" t="s">
        <v>22</v>
      </c>
      <c r="Q7" s="10" t="s">
        <v>22</v>
      </c>
      <c r="R7" s="11" t="s">
        <v>22</v>
      </c>
    </row>
    <row r="8" spans="1:18" x14ac:dyDescent="0.25">
      <c r="A8" s="72"/>
      <c r="B8" s="75"/>
      <c r="C8" s="8">
        <v>5</v>
      </c>
      <c r="D8" s="9" t="s">
        <v>26</v>
      </c>
      <c r="E8" s="9" t="s">
        <v>21</v>
      </c>
      <c r="F8" s="9" t="s">
        <v>21</v>
      </c>
      <c r="G8" s="9"/>
      <c r="H8" s="10" t="s">
        <v>22</v>
      </c>
      <c r="I8" s="10" t="s">
        <v>22</v>
      </c>
      <c r="J8" s="10" t="s">
        <v>22</v>
      </c>
      <c r="K8" s="10" t="s">
        <v>22</v>
      </c>
      <c r="L8" s="10" t="s">
        <v>22</v>
      </c>
      <c r="M8" s="10" t="s">
        <v>22</v>
      </c>
      <c r="N8" s="10" t="s">
        <v>22</v>
      </c>
      <c r="O8" s="10" t="s">
        <v>22</v>
      </c>
      <c r="P8" s="10" t="s">
        <v>22</v>
      </c>
      <c r="Q8" s="10" t="s">
        <v>22</v>
      </c>
      <c r="R8" s="11" t="s">
        <v>22</v>
      </c>
    </row>
    <row r="9" spans="1:18" ht="15.75" thickBot="1" x14ac:dyDescent="0.3">
      <c r="A9" s="68"/>
      <c r="B9" s="70"/>
      <c r="C9" s="12">
        <v>6</v>
      </c>
      <c r="D9" s="13" t="s">
        <v>27</v>
      </c>
      <c r="E9" s="13" t="s">
        <v>21</v>
      </c>
      <c r="F9" s="13" t="s">
        <v>21</v>
      </c>
      <c r="G9" s="13"/>
      <c r="H9" s="14" t="s">
        <v>22</v>
      </c>
      <c r="I9" s="14" t="s">
        <v>22</v>
      </c>
      <c r="J9" s="14" t="s">
        <v>22</v>
      </c>
      <c r="K9" s="14" t="s">
        <v>22</v>
      </c>
      <c r="L9" s="14" t="s">
        <v>22</v>
      </c>
      <c r="M9" s="14" t="s">
        <v>22</v>
      </c>
      <c r="N9" s="14" t="s">
        <v>22</v>
      </c>
      <c r="O9" s="14" t="s">
        <v>22</v>
      </c>
      <c r="P9" s="14" t="s">
        <v>22</v>
      </c>
      <c r="Q9" s="14" t="s">
        <v>22</v>
      </c>
      <c r="R9" s="15" t="s">
        <v>22</v>
      </c>
    </row>
    <row r="10" spans="1:18" x14ac:dyDescent="0.25">
      <c r="A10" s="71">
        <v>2</v>
      </c>
      <c r="B10" s="74" t="s">
        <v>28</v>
      </c>
      <c r="C10" s="16">
        <v>7</v>
      </c>
      <c r="D10" s="17" t="s">
        <v>29</v>
      </c>
      <c r="E10" s="18">
        <v>0.09</v>
      </c>
      <c r="F10" s="18">
        <v>0.15</v>
      </c>
      <c r="G10" s="17" t="s">
        <v>30</v>
      </c>
      <c r="H10" s="19">
        <v>0.15</v>
      </c>
      <c r="I10" s="19">
        <v>0.15</v>
      </c>
      <c r="J10" s="19">
        <v>0.15</v>
      </c>
      <c r="K10" s="19">
        <v>0.15</v>
      </c>
      <c r="L10" s="19">
        <v>0.1</v>
      </c>
      <c r="M10" s="19">
        <v>0.1</v>
      </c>
      <c r="N10" s="19">
        <v>0.15</v>
      </c>
      <c r="O10" s="19">
        <v>0.1</v>
      </c>
      <c r="P10" s="19">
        <v>0.1</v>
      </c>
      <c r="Q10" s="19">
        <v>0.05</v>
      </c>
      <c r="R10" s="20">
        <v>0.1</v>
      </c>
    </row>
    <row r="11" spans="1:18" x14ac:dyDescent="0.25">
      <c r="A11" s="72"/>
      <c r="B11" s="75"/>
      <c r="C11" s="8">
        <v>8</v>
      </c>
      <c r="D11" s="9" t="s">
        <v>31</v>
      </c>
      <c r="E11" s="21">
        <v>0.09</v>
      </c>
      <c r="F11" s="21">
        <v>0.15</v>
      </c>
      <c r="G11" s="9" t="s">
        <v>30</v>
      </c>
      <c r="H11" s="10">
        <v>0.15</v>
      </c>
      <c r="I11" s="10">
        <v>0.15</v>
      </c>
      <c r="J11" s="10">
        <v>0.15</v>
      </c>
      <c r="K11" s="10">
        <v>0.15</v>
      </c>
      <c r="L11" s="10">
        <v>0.1</v>
      </c>
      <c r="M11" s="10">
        <v>0.1</v>
      </c>
      <c r="N11" s="10">
        <v>0.15</v>
      </c>
      <c r="O11" s="10">
        <v>0.1</v>
      </c>
      <c r="P11" s="10">
        <v>0.1</v>
      </c>
      <c r="Q11" s="10">
        <v>0.05</v>
      </c>
      <c r="R11" s="11">
        <v>0.1</v>
      </c>
    </row>
    <row r="12" spans="1:18" x14ac:dyDescent="0.25">
      <c r="A12" s="72"/>
      <c r="B12" s="75"/>
      <c r="C12" s="8">
        <v>9</v>
      </c>
      <c r="D12" s="9" t="s">
        <v>32</v>
      </c>
      <c r="E12" s="21">
        <v>0.09</v>
      </c>
      <c r="F12" s="21">
        <v>0.15</v>
      </c>
      <c r="G12" s="9" t="s">
        <v>30</v>
      </c>
      <c r="H12" s="10">
        <v>0.15</v>
      </c>
      <c r="I12" s="10">
        <v>0.15</v>
      </c>
      <c r="J12" s="10">
        <v>0.15</v>
      </c>
      <c r="K12" s="10">
        <v>0.15</v>
      </c>
      <c r="L12" s="10">
        <v>0.1</v>
      </c>
      <c r="M12" s="10">
        <v>0.1</v>
      </c>
      <c r="N12" s="10">
        <v>0.15</v>
      </c>
      <c r="O12" s="10">
        <v>0.1</v>
      </c>
      <c r="P12" s="10">
        <v>0.1</v>
      </c>
      <c r="Q12" s="10">
        <v>0.05</v>
      </c>
      <c r="R12" s="11">
        <v>0.1</v>
      </c>
    </row>
    <row r="13" spans="1:18" x14ac:dyDescent="0.25">
      <c r="A13" s="72"/>
      <c r="B13" s="75"/>
      <c r="C13" s="8">
        <v>10</v>
      </c>
      <c r="D13" s="9" t="s">
        <v>33</v>
      </c>
      <c r="E13" s="21">
        <v>0.15</v>
      </c>
      <c r="F13" s="21">
        <v>0.15</v>
      </c>
      <c r="G13" s="9" t="s">
        <v>30</v>
      </c>
      <c r="H13" s="10">
        <v>0.15</v>
      </c>
      <c r="I13" s="10">
        <v>0.15</v>
      </c>
      <c r="J13" s="10">
        <v>0.15</v>
      </c>
      <c r="K13" s="10">
        <v>0.15</v>
      </c>
      <c r="L13" s="10">
        <v>0.1</v>
      </c>
      <c r="M13" s="10">
        <v>0.1</v>
      </c>
      <c r="N13" s="10">
        <v>0.15</v>
      </c>
      <c r="O13" s="10">
        <v>0.1</v>
      </c>
      <c r="P13" s="10">
        <v>0.1</v>
      </c>
      <c r="Q13" s="10">
        <v>0.05</v>
      </c>
      <c r="R13" s="11">
        <v>0.1</v>
      </c>
    </row>
    <row r="14" spans="1:18" x14ac:dyDescent="0.25">
      <c r="A14" s="72"/>
      <c r="B14" s="75"/>
      <c r="C14" s="8">
        <v>11</v>
      </c>
      <c r="D14" s="9" t="s">
        <v>34</v>
      </c>
      <c r="E14" s="21">
        <v>0.09</v>
      </c>
      <c r="F14" s="21">
        <v>0.15</v>
      </c>
      <c r="G14" s="9" t="s">
        <v>30</v>
      </c>
      <c r="H14" s="10">
        <v>0.15</v>
      </c>
      <c r="I14" s="10">
        <v>0.15</v>
      </c>
      <c r="J14" s="10">
        <v>0.15</v>
      </c>
      <c r="K14" s="10">
        <v>0.15</v>
      </c>
      <c r="L14" s="10">
        <v>0.1</v>
      </c>
      <c r="M14" s="10">
        <v>0.1</v>
      </c>
      <c r="N14" s="10">
        <v>0.15</v>
      </c>
      <c r="O14" s="10">
        <v>0.1</v>
      </c>
      <c r="P14" s="10">
        <v>0.1</v>
      </c>
      <c r="Q14" s="10">
        <v>0.05</v>
      </c>
      <c r="R14" s="11">
        <v>0.1</v>
      </c>
    </row>
    <row r="15" spans="1:18" x14ac:dyDescent="0.25">
      <c r="A15" s="72"/>
      <c r="B15" s="75"/>
      <c r="C15" s="81">
        <v>12</v>
      </c>
      <c r="D15" s="81" t="s">
        <v>35</v>
      </c>
      <c r="E15" s="82">
        <v>0.15</v>
      </c>
      <c r="F15" s="82">
        <v>0.15</v>
      </c>
      <c r="G15" s="83" t="s">
        <v>36</v>
      </c>
      <c r="H15" s="77" t="s">
        <v>22</v>
      </c>
      <c r="I15" s="77" t="s">
        <v>22</v>
      </c>
      <c r="J15" s="22" t="s">
        <v>37</v>
      </c>
      <c r="K15" s="65" t="s">
        <v>22</v>
      </c>
      <c r="L15" s="65" t="s">
        <v>22</v>
      </c>
      <c r="M15" s="65" t="s">
        <v>22</v>
      </c>
      <c r="N15" s="22" t="s">
        <v>37</v>
      </c>
      <c r="O15" s="65" t="s">
        <v>22</v>
      </c>
      <c r="P15" s="22" t="s">
        <v>38</v>
      </c>
      <c r="Q15" s="65" t="s">
        <v>22</v>
      </c>
      <c r="R15" s="66" t="s">
        <v>22</v>
      </c>
    </row>
    <row r="16" spans="1:18" x14ac:dyDescent="0.25">
      <c r="A16" s="72"/>
      <c r="B16" s="75"/>
      <c r="C16" s="81"/>
      <c r="D16" s="81"/>
      <c r="E16" s="82"/>
      <c r="F16" s="82"/>
      <c r="G16" s="83"/>
      <c r="H16" s="77"/>
      <c r="I16" s="77"/>
      <c r="J16" s="22" t="s">
        <v>39</v>
      </c>
      <c r="K16" s="65"/>
      <c r="L16" s="65"/>
      <c r="M16" s="65"/>
      <c r="N16" s="22" t="s">
        <v>39</v>
      </c>
      <c r="O16" s="65"/>
      <c r="P16" s="22" t="s">
        <v>39</v>
      </c>
      <c r="Q16" s="65"/>
      <c r="R16" s="66"/>
    </row>
    <row r="17" spans="1:18" x14ac:dyDescent="0.25">
      <c r="A17" s="72"/>
      <c r="B17" s="75"/>
      <c r="C17" s="8">
        <v>13</v>
      </c>
      <c r="D17" s="9" t="s">
        <v>40</v>
      </c>
      <c r="E17" s="21">
        <v>0.09</v>
      </c>
      <c r="F17" s="21">
        <v>0.15</v>
      </c>
      <c r="G17" s="9" t="s">
        <v>30</v>
      </c>
      <c r="H17" s="10">
        <v>0.15</v>
      </c>
      <c r="I17" s="10">
        <v>0.15</v>
      </c>
      <c r="J17" s="10">
        <v>0.15</v>
      </c>
      <c r="K17" s="10">
        <v>0.15</v>
      </c>
      <c r="L17" s="10">
        <v>0.1</v>
      </c>
      <c r="M17" s="10">
        <v>0.1</v>
      </c>
      <c r="N17" s="10">
        <v>0.15</v>
      </c>
      <c r="O17" s="10">
        <v>0.1</v>
      </c>
      <c r="P17" s="10">
        <v>0.1</v>
      </c>
      <c r="Q17" s="10">
        <v>0.05</v>
      </c>
      <c r="R17" s="11">
        <v>0.1</v>
      </c>
    </row>
    <row r="18" spans="1:18" ht="15.75" thickBot="1" x14ac:dyDescent="0.3">
      <c r="A18" s="73"/>
      <c r="B18" s="76"/>
      <c r="C18" s="23">
        <v>14</v>
      </c>
      <c r="D18" s="24" t="s">
        <v>41</v>
      </c>
      <c r="E18" s="25">
        <v>0.09</v>
      </c>
      <c r="F18" s="25">
        <v>0.15</v>
      </c>
      <c r="G18" s="24" t="s">
        <v>30</v>
      </c>
      <c r="H18" s="26">
        <v>0.15</v>
      </c>
      <c r="I18" s="26">
        <v>0.15</v>
      </c>
      <c r="J18" s="26">
        <v>0.15</v>
      </c>
      <c r="K18" s="26">
        <v>0.15</v>
      </c>
      <c r="L18" s="26">
        <v>0.1</v>
      </c>
      <c r="M18" s="26">
        <v>0.1</v>
      </c>
      <c r="N18" s="26">
        <v>0.15</v>
      </c>
      <c r="O18" s="26">
        <v>0.1</v>
      </c>
      <c r="P18" s="26">
        <v>0.1</v>
      </c>
      <c r="Q18" s="26">
        <v>0.05</v>
      </c>
      <c r="R18" s="27">
        <v>0.1</v>
      </c>
    </row>
    <row r="19" spans="1:18" x14ac:dyDescent="0.25">
      <c r="A19" s="67">
        <v>3</v>
      </c>
      <c r="B19" s="69" t="s">
        <v>42</v>
      </c>
      <c r="C19" s="4">
        <v>15</v>
      </c>
      <c r="D19" s="5" t="s">
        <v>43</v>
      </c>
      <c r="E19" s="28">
        <v>0.09</v>
      </c>
      <c r="F19" s="28">
        <v>0.15</v>
      </c>
      <c r="G19" s="5" t="s">
        <v>30</v>
      </c>
      <c r="H19" s="6">
        <v>0.15</v>
      </c>
      <c r="I19" s="6">
        <v>0.15</v>
      </c>
      <c r="J19" s="6">
        <v>0.15</v>
      </c>
      <c r="K19" s="6">
        <v>0.15</v>
      </c>
      <c r="L19" s="6">
        <v>0.1</v>
      </c>
      <c r="M19" s="6">
        <v>0.1</v>
      </c>
      <c r="N19" s="6">
        <v>0.15</v>
      </c>
      <c r="O19" s="6">
        <v>0.1</v>
      </c>
      <c r="P19" s="6">
        <v>0.1</v>
      </c>
      <c r="Q19" s="6">
        <v>0.05</v>
      </c>
      <c r="R19" s="7">
        <v>0.1</v>
      </c>
    </row>
    <row r="20" spans="1:18" ht="15.75" thickBot="1" x14ac:dyDescent="0.3">
      <c r="A20" s="68"/>
      <c r="B20" s="70"/>
      <c r="C20" s="12">
        <v>16</v>
      </c>
      <c r="D20" s="13" t="s">
        <v>44</v>
      </c>
      <c r="E20" s="29">
        <v>0.09</v>
      </c>
      <c r="F20" s="29">
        <v>0.15</v>
      </c>
      <c r="G20" s="13" t="s">
        <v>30</v>
      </c>
      <c r="H20" s="14">
        <v>0.15</v>
      </c>
      <c r="I20" s="14">
        <v>0.15</v>
      </c>
      <c r="J20" s="14">
        <v>0.15</v>
      </c>
      <c r="K20" s="14">
        <v>0.15</v>
      </c>
      <c r="L20" s="14">
        <v>0.1</v>
      </c>
      <c r="M20" s="14">
        <v>0.1</v>
      </c>
      <c r="N20" s="14">
        <v>0.15</v>
      </c>
      <c r="O20" s="14">
        <v>0.1</v>
      </c>
      <c r="P20" s="14">
        <v>0.1</v>
      </c>
      <c r="Q20" s="14">
        <v>0.05</v>
      </c>
      <c r="R20" s="15">
        <v>0.1</v>
      </c>
    </row>
    <row r="21" spans="1:18" ht="15.75" thickBot="1" x14ac:dyDescent="0.3">
      <c r="A21" s="30">
        <v>4</v>
      </c>
      <c r="B21" s="31" t="s">
        <v>45</v>
      </c>
      <c r="C21" s="31">
        <v>17</v>
      </c>
      <c r="D21" s="32" t="s">
        <v>46</v>
      </c>
      <c r="E21" s="33">
        <v>0.09</v>
      </c>
      <c r="F21" s="33">
        <v>0.03</v>
      </c>
      <c r="G21" s="32"/>
      <c r="H21" s="33">
        <v>0.03</v>
      </c>
      <c r="I21" s="33">
        <v>0.03</v>
      </c>
      <c r="J21" s="33">
        <v>0.03</v>
      </c>
      <c r="K21" s="33">
        <v>0.03</v>
      </c>
      <c r="L21" s="33">
        <v>0.03</v>
      </c>
      <c r="M21" s="33">
        <v>0.03</v>
      </c>
      <c r="N21" s="33">
        <v>0.03</v>
      </c>
      <c r="O21" s="33">
        <v>0.03</v>
      </c>
      <c r="P21" s="33">
        <v>0.03</v>
      </c>
      <c r="Q21" s="33">
        <v>0.03</v>
      </c>
      <c r="R21" s="33">
        <v>0.03</v>
      </c>
    </row>
    <row r="22" spans="1:18" ht="15.75" thickBot="1" x14ac:dyDescent="0.3">
      <c r="A22" s="34">
        <v>5</v>
      </c>
      <c r="B22" s="35" t="s">
        <v>47</v>
      </c>
      <c r="C22" s="35">
        <v>18</v>
      </c>
      <c r="D22" s="36" t="s">
        <v>48</v>
      </c>
      <c r="E22" s="36" t="s">
        <v>22</v>
      </c>
      <c r="F22" s="37">
        <v>0.1</v>
      </c>
      <c r="G22" s="36"/>
      <c r="H22" s="37">
        <v>0.1</v>
      </c>
      <c r="I22" s="37">
        <v>0.1</v>
      </c>
      <c r="J22" s="37">
        <v>0.1</v>
      </c>
      <c r="K22" s="37">
        <v>0.1</v>
      </c>
      <c r="L22" s="37">
        <v>0.1</v>
      </c>
      <c r="M22" s="37">
        <v>0.1</v>
      </c>
      <c r="N22" s="37">
        <v>0.1</v>
      </c>
      <c r="O22" s="37">
        <v>0.1</v>
      </c>
      <c r="P22" s="37">
        <v>0.1</v>
      </c>
      <c r="Q22" s="37">
        <v>0.1</v>
      </c>
      <c r="R22" s="37">
        <v>0.1</v>
      </c>
    </row>
    <row r="23" spans="1:18" x14ac:dyDescent="0.25">
      <c r="A23" s="71">
        <v>6</v>
      </c>
      <c r="B23" s="74" t="s">
        <v>49</v>
      </c>
      <c r="C23" s="16">
        <v>19</v>
      </c>
      <c r="D23" s="17" t="s">
        <v>50</v>
      </c>
      <c r="E23" s="17" t="s">
        <v>22</v>
      </c>
      <c r="F23" s="17" t="s">
        <v>22</v>
      </c>
      <c r="G23" s="17"/>
      <c r="H23" s="19" t="s">
        <v>22</v>
      </c>
      <c r="I23" s="19" t="s">
        <v>22</v>
      </c>
      <c r="J23" s="19" t="s">
        <v>22</v>
      </c>
      <c r="K23" s="19" t="s">
        <v>22</v>
      </c>
      <c r="L23" s="19" t="s">
        <v>22</v>
      </c>
      <c r="M23" s="19" t="s">
        <v>22</v>
      </c>
      <c r="N23" s="19" t="s">
        <v>22</v>
      </c>
      <c r="O23" s="19" t="s">
        <v>22</v>
      </c>
      <c r="P23" s="19" t="s">
        <v>22</v>
      </c>
      <c r="Q23" s="19" t="s">
        <v>22</v>
      </c>
      <c r="R23" s="20" t="s">
        <v>22</v>
      </c>
    </row>
    <row r="24" spans="1:18" x14ac:dyDescent="0.25">
      <c r="A24" s="72"/>
      <c r="B24" s="75"/>
      <c r="C24" s="8">
        <v>20</v>
      </c>
      <c r="D24" s="9" t="s">
        <v>51</v>
      </c>
      <c r="E24" s="9" t="s">
        <v>22</v>
      </c>
      <c r="F24" s="9" t="s">
        <v>22</v>
      </c>
      <c r="G24" s="9"/>
      <c r="H24" s="10" t="s">
        <v>22</v>
      </c>
      <c r="I24" s="10" t="s">
        <v>22</v>
      </c>
      <c r="J24" s="10" t="s">
        <v>22</v>
      </c>
      <c r="K24" s="10" t="s">
        <v>22</v>
      </c>
      <c r="L24" s="10" t="s">
        <v>22</v>
      </c>
      <c r="M24" s="10" t="s">
        <v>22</v>
      </c>
      <c r="N24" s="10" t="s">
        <v>22</v>
      </c>
      <c r="O24" s="10" t="s">
        <v>22</v>
      </c>
      <c r="P24" s="10" t="s">
        <v>22</v>
      </c>
      <c r="Q24" s="10" t="s">
        <v>22</v>
      </c>
      <c r="R24" s="11" t="s">
        <v>22</v>
      </c>
    </row>
    <row r="25" spans="1:18" x14ac:dyDescent="0.25">
      <c r="A25" s="72"/>
      <c r="B25" s="75"/>
      <c r="C25" s="8">
        <v>21</v>
      </c>
      <c r="D25" s="9" t="s">
        <v>52</v>
      </c>
      <c r="E25" s="9" t="s">
        <v>22</v>
      </c>
      <c r="F25" s="9" t="s">
        <v>22</v>
      </c>
      <c r="G25" s="9"/>
      <c r="H25" s="10" t="s">
        <v>22</v>
      </c>
      <c r="I25" s="10" t="s">
        <v>22</v>
      </c>
      <c r="J25" s="10" t="s">
        <v>22</v>
      </c>
      <c r="K25" s="10" t="s">
        <v>22</v>
      </c>
      <c r="L25" s="10" t="s">
        <v>22</v>
      </c>
      <c r="M25" s="10" t="s">
        <v>22</v>
      </c>
      <c r="N25" s="10" t="s">
        <v>22</v>
      </c>
      <c r="O25" s="10" t="s">
        <v>22</v>
      </c>
      <c r="P25" s="10" t="s">
        <v>22</v>
      </c>
      <c r="Q25" s="10" t="s">
        <v>22</v>
      </c>
      <c r="R25" s="11" t="s">
        <v>22</v>
      </c>
    </row>
    <row r="26" spans="1:18" x14ac:dyDescent="0.25">
      <c r="A26" s="72"/>
      <c r="B26" s="75"/>
      <c r="C26" s="8">
        <v>22</v>
      </c>
      <c r="D26" s="9" t="s">
        <v>53</v>
      </c>
      <c r="E26" s="9" t="s">
        <v>22</v>
      </c>
      <c r="F26" s="9" t="s">
        <v>22</v>
      </c>
      <c r="G26" s="9"/>
      <c r="H26" s="10" t="s">
        <v>22</v>
      </c>
      <c r="I26" s="10" t="s">
        <v>22</v>
      </c>
      <c r="J26" s="10" t="s">
        <v>22</v>
      </c>
      <c r="K26" s="10" t="s">
        <v>22</v>
      </c>
      <c r="L26" s="10" t="s">
        <v>22</v>
      </c>
      <c r="M26" s="10" t="s">
        <v>22</v>
      </c>
      <c r="N26" s="10" t="s">
        <v>22</v>
      </c>
      <c r="O26" s="10" t="s">
        <v>22</v>
      </c>
      <c r="P26" s="10" t="s">
        <v>22</v>
      </c>
      <c r="Q26" s="10" t="s">
        <v>22</v>
      </c>
      <c r="R26" s="11" t="s">
        <v>22</v>
      </c>
    </row>
    <row r="27" spans="1:18" x14ac:dyDescent="0.25">
      <c r="A27" s="72"/>
      <c r="B27" s="75"/>
      <c r="C27" s="8">
        <v>23</v>
      </c>
      <c r="D27" s="9" t="s">
        <v>54</v>
      </c>
      <c r="E27" s="9" t="s">
        <v>22</v>
      </c>
      <c r="F27" s="9" t="s">
        <v>22</v>
      </c>
      <c r="G27" s="9"/>
      <c r="H27" s="10" t="s">
        <v>22</v>
      </c>
      <c r="I27" s="10" t="s">
        <v>22</v>
      </c>
      <c r="J27" s="10" t="s">
        <v>22</v>
      </c>
      <c r="K27" s="10" t="s">
        <v>22</v>
      </c>
      <c r="L27" s="10" t="s">
        <v>22</v>
      </c>
      <c r="M27" s="10" t="s">
        <v>22</v>
      </c>
      <c r="N27" s="10" t="s">
        <v>22</v>
      </c>
      <c r="O27" s="10" t="s">
        <v>22</v>
      </c>
      <c r="P27" s="10" t="s">
        <v>22</v>
      </c>
      <c r="Q27" s="10" t="s">
        <v>22</v>
      </c>
      <c r="R27" s="11" t="s">
        <v>22</v>
      </c>
    </row>
    <row r="28" spans="1:18" x14ac:dyDescent="0.25">
      <c r="A28" s="72"/>
      <c r="B28" s="75"/>
      <c r="C28" s="8">
        <v>24</v>
      </c>
      <c r="D28" s="9" t="s">
        <v>55</v>
      </c>
      <c r="E28" s="9" t="s">
        <v>22</v>
      </c>
      <c r="F28" s="9" t="s">
        <v>22</v>
      </c>
      <c r="G28" s="9"/>
      <c r="H28" s="10" t="s">
        <v>22</v>
      </c>
      <c r="I28" s="10" t="s">
        <v>22</v>
      </c>
      <c r="J28" s="10" t="s">
        <v>22</v>
      </c>
      <c r="K28" s="10" t="s">
        <v>22</v>
      </c>
      <c r="L28" s="10" t="s">
        <v>22</v>
      </c>
      <c r="M28" s="10" t="s">
        <v>22</v>
      </c>
      <c r="N28" s="10" t="s">
        <v>22</v>
      </c>
      <c r="O28" s="10" t="s">
        <v>22</v>
      </c>
      <c r="P28" s="10" t="s">
        <v>22</v>
      </c>
      <c r="Q28" s="10" t="s">
        <v>22</v>
      </c>
      <c r="R28" s="11" t="s">
        <v>22</v>
      </c>
    </row>
    <row r="29" spans="1:18" x14ac:dyDescent="0.25">
      <c r="A29" s="72"/>
      <c r="B29" s="75"/>
      <c r="C29" s="8">
        <v>25</v>
      </c>
      <c r="D29" s="9" t="s">
        <v>56</v>
      </c>
      <c r="E29" s="9" t="s">
        <v>22</v>
      </c>
      <c r="F29" s="9" t="s">
        <v>22</v>
      </c>
      <c r="G29" s="9"/>
      <c r="H29" s="10" t="s">
        <v>22</v>
      </c>
      <c r="I29" s="10" t="s">
        <v>22</v>
      </c>
      <c r="J29" s="10" t="s">
        <v>22</v>
      </c>
      <c r="K29" s="10" t="s">
        <v>22</v>
      </c>
      <c r="L29" s="10" t="s">
        <v>22</v>
      </c>
      <c r="M29" s="10" t="s">
        <v>22</v>
      </c>
      <c r="N29" s="10" t="s">
        <v>22</v>
      </c>
      <c r="O29" s="10" t="s">
        <v>22</v>
      </c>
      <c r="P29" s="10" t="s">
        <v>22</v>
      </c>
      <c r="Q29" s="10" t="s">
        <v>22</v>
      </c>
      <c r="R29" s="11" t="s">
        <v>22</v>
      </c>
    </row>
    <row r="30" spans="1:18" x14ac:dyDescent="0.25">
      <c r="A30" s="72"/>
      <c r="B30" s="75"/>
      <c r="C30" s="8">
        <v>26</v>
      </c>
      <c r="D30" s="9" t="s">
        <v>57</v>
      </c>
      <c r="E30" s="9" t="s">
        <v>22</v>
      </c>
      <c r="F30" s="9" t="s">
        <v>22</v>
      </c>
      <c r="G30" s="9"/>
      <c r="H30" s="10" t="s">
        <v>22</v>
      </c>
      <c r="I30" s="10" t="s">
        <v>22</v>
      </c>
      <c r="J30" s="10" t="s">
        <v>22</v>
      </c>
      <c r="K30" s="10" t="s">
        <v>22</v>
      </c>
      <c r="L30" s="10" t="s">
        <v>22</v>
      </c>
      <c r="M30" s="10" t="s">
        <v>22</v>
      </c>
      <c r="N30" s="10" t="s">
        <v>22</v>
      </c>
      <c r="O30" s="10" t="s">
        <v>22</v>
      </c>
      <c r="P30" s="10" t="s">
        <v>22</v>
      </c>
      <c r="Q30" s="10" t="s">
        <v>22</v>
      </c>
      <c r="R30" s="11" t="s">
        <v>22</v>
      </c>
    </row>
    <row r="31" spans="1:18" x14ac:dyDescent="0.25">
      <c r="A31" s="72"/>
      <c r="B31" s="75"/>
      <c r="C31" s="8">
        <v>27</v>
      </c>
      <c r="D31" s="9" t="s">
        <v>58</v>
      </c>
      <c r="E31" s="9" t="s">
        <v>22</v>
      </c>
      <c r="F31" s="9" t="s">
        <v>22</v>
      </c>
      <c r="G31" s="9"/>
      <c r="H31" s="10" t="s">
        <v>22</v>
      </c>
      <c r="I31" s="10" t="s">
        <v>22</v>
      </c>
      <c r="J31" s="10" t="s">
        <v>22</v>
      </c>
      <c r="K31" s="10" t="s">
        <v>22</v>
      </c>
      <c r="L31" s="10" t="s">
        <v>22</v>
      </c>
      <c r="M31" s="10" t="s">
        <v>22</v>
      </c>
      <c r="N31" s="10" t="s">
        <v>22</v>
      </c>
      <c r="O31" s="10" t="s">
        <v>22</v>
      </c>
      <c r="P31" s="10" t="s">
        <v>22</v>
      </c>
      <c r="Q31" s="10" t="s">
        <v>22</v>
      </c>
      <c r="R31" s="11" t="s">
        <v>22</v>
      </c>
    </row>
    <row r="32" spans="1:18" x14ac:dyDescent="0.25">
      <c r="A32" s="72"/>
      <c r="B32" s="75"/>
      <c r="C32" s="8">
        <v>28</v>
      </c>
      <c r="D32" s="9" t="s">
        <v>59</v>
      </c>
      <c r="E32" s="9" t="s">
        <v>22</v>
      </c>
      <c r="F32" s="9" t="s">
        <v>22</v>
      </c>
      <c r="G32" s="9"/>
      <c r="H32" s="10" t="s">
        <v>22</v>
      </c>
      <c r="I32" s="10" t="s">
        <v>22</v>
      </c>
      <c r="J32" s="10" t="s">
        <v>22</v>
      </c>
      <c r="K32" s="10" t="s">
        <v>22</v>
      </c>
      <c r="L32" s="10" t="s">
        <v>22</v>
      </c>
      <c r="M32" s="10" t="s">
        <v>22</v>
      </c>
      <c r="N32" s="10" t="s">
        <v>22</v>
      </c>
      <c r="O32" s="10" t="s">
        <v>22</v>
      </c>
      <c r="P32" s="10" t="s">
        <v>22</v>
      </c>
      <c r="Q32" s="10" t="s">
        <v>22</v>
      </c>
      <c r="R32" s="11" t="s">
        <v>22</v>
      </c>
    </row>
    <row r="33" spans="1:18" x14ac:dyDescent="0.25">
      <c r="A33" s="72"/>
      <c r="B33" s="75"/>
      <c r="C33" s="8">
        <v>29</v>
      </c>
      <c r="D33" s="9" t="s">
        <v>60</v>
      </c>
      <c r="E33" s="9" t="s">
        <v>22</v>
      </c>
      <c r="F33" s="9" t="s">
        <v>22</v>
      </c>
      <c r="G33" s="9"/>
      <c r="H33" s="10" t="s">
        <v>22</v>
      </c>
      <c r="I33" s="10" t="s">
        <v>22</v>
      </c>
      <c r="J33" s="10" t="s">
        <v>22</v>
      </c>
      <c r="K33" s="10" t="s">
        <v>22</v>
      </c>
      <c r="L33" s="10" t="s">
        <v>22</v>
      </c>
      <c r="M33" s="10" t="s">
        <v>22</v>
      </c>
      <c r="N33" s="10" t="s">
        <v>22</v>
      </c>
      <c r="O33" s="10" t="s">
        <v>22</v>
      </c>
      <c r="P33" s="10" t="s">
        <v>22</v>
      </c>
      <c r="Q33" s="10" t="s">
        <v>22</v>
      </c>
      <c r="R33" s="11" t="s">
        <v>22</v>
      </c>
    </row>
    <row r="34" spans="1:18" x14ac:dyDescent="0.25">
      <c r="A34" s="72"/>
      <c r="B34" s="75"/>
      <c r="C34" s="8">
        <v>30</v>
      </c>
      <c r="D34" s="9" t="s">
        <v>61</v>
      </c>
      <c r="E34" s="9" t="s">
        <v>22</v>
      </c>
      <c r="F34" s="9" t="s">
        <v>22</v>
      </c>
      <c r="G34" s="9"/>
      <c r="H34" s="10" t="s">
        <v>22</v>
      </c>
      <c r="I34" s="10" t="s">
        <v>22</v>
      </c>
      <c r="J34" s="10" t="s">
        <v>22</v>
      </c>
      <c r="K34" s="10" t="s">
        <v>22</v>
      </c>
      <c r="L34" s="10" t="s">
        <v>22</v>
      </c>
      <c r="M34" s="10" t="s">
        <v>22</v>
      </c>
      <c r="N34" s="10" t="s">
        <v>22</v>
      </c>
      <c r="O34" s="10" t="s">
        <v>22</v>
      </c>
      <c r="P34" s="10" t="s">
        <v>22</v>
      </c>
      <c r="Q34" s="10" t="s">
        <v>22</v>
      </c>
      <c r="R34" s="11" t="s">
        <v>22</v>
      </c>
    </row>
    <row r="35" spans="1:18" x14ac:dyDescent="0.25">
      <c r="A35" s="72"/>
      <c r="B35" s="75"/>
      <c r="C35" s="8">
        <v>31</v>
      </c>
      <c r="D35" s="9" t="s">
        <v>62</v>
      </c>
      <c r="E35" s="9" t="s">
        <v>22</v>
      </c>
      <c r="F35" s="9" t="s">
        <v>22</v>
      </c>
      <c r="G35" s="9"/>
      <c r="H35" s="10" t="s">
        <v>22</v>
      </c>
      <c r="I35" s="10" t="s">
        <v>22</v>
      </c>
      <c r="J35" s="10" t="s">
        <v>22</v>
      </c>
      <c r="K35" s="10" t="s">
        <v>22</v>
      </c>
      <c r="L35" s="10" t="s">
        <v>22</v>
      </c>
      <c r="M35" s="10" t="s">
        <v>22</v>
      </c>
      <c r="N35" s="10" t="s">
        <v>22</v>
      </c>
      <c r="O35" s="10" t="s">
        <v>22</v>
      </c>
      <c r="P35" s="10" t="s">
        <v>22</v>
      </c>
      <c r="Q35" s="10" t="s">
        <v>22</v>
      </c>
      <c r="R35" s="11" t="s">
        <v>22</v>
      </c>
    </row>
    <row r="36" spans="1:18" ht="15.75" thickBot="1" x14ac:dyDescent="0.3">
      <c r="A36" s="73"/>
      <c r="B36" s="76"/>
      <c r="C36" s="23">
        <v>32</v>
      </c>
      <c r="D36" s="24" t="s">
        <v>63</v>
      </c>
      <c r="E36" s="13" t="s">
        <v>22</v>
      </c>
      <c r="F36" s="24" t="s">
        <v>22</v>
      </c>
      <c r="G36" s="24"/>
      <c r="H36" s="26" t="s">
        <v>22</v>
      </c>
      <c r="I36" s="26" t="s">
        <v>22</v>
      </c>
      <c r="J36" s="26" t="s">
        <v>22</v>
      </c>
      <c r="K36" s="26" t="s">
        <v>22</v>
      </c>
      <c r="L36" s="26" t="s">
        <v>22</v>
      </c>
      <c r="M36" s="26" t="s">
        <v>22</v>
      </c>
      <c r="N36" s="26" t="s">
        <v>22</v>
      </c>
      <c r="O36" s="26" t="s">
        <v>22</v>
      </c>
      <c r="P36" s="26" t="s">
        <v>22</v>
      </c>
      <c r="Q36" s="26" t="s">
        <v>22</v>
      </c>
      <c r="R36" s="27" t="s">
        <v>22</v>
      </c>
    </row>
    <row r="37" spans="1:18" ht="15.75" thickBot="1" x14ac:dyDescent="0.3">
      <c r="A37" s="30">
        <v>7</v>
      </c>
      <c r="B37" s="31" t="s">
        <v>64</v>
      </c>
      <c r="C37" s="31">
        <v>33</v>
      </c>
      <c r="D37" s="62" t="s">
        <v>64</v>
      </c>
      <c r="E37" s="64">
        <v>0.09</v>
      </c>
      <c r="F37" s="63">
        <v>0.15</v>
      </c>
      <c r="G37" s="32" t="s">
        <v>30</v>
      </c>
      <c r="H37" s="38">
        <v>0.15</v>
      </c>
      <c r="I37" s="38">
        <v>0.15</v>
      </c>
      <c r="J37" s="38">
        <v>0.15</v>
      </c>
      <c r="K37" s="38">
        <v>0.15</v>
      </c>
      <c r="L37" s="38">
        <v>0.1</v>
      </c>
      <c r="M37" s="38">
        <v>0.1</v>
      </c>
      <c r="N37" s="38">
        <v>0.15</v>
      </c>
      <c r="O37" s="38">
        <v>0.1</v>
      </c>
      <c r="P37" s="38">
        <v>0.1</v>
      </c>
      <c r="Q37" s="38">
        <v>0.05</v>
      </c>
      <c r="R37" s="39">
        <v>0.1</v>
      </c>
    </row>
    <row r="38" spans="1:18" ht="15.75" thickBot="1" x14ac:dyDescent="0.3">
      <c r="A38" s="40">
        <v>8</v>
      </c>
      <c r="B38" s="41" t="s">
        <v>65</v>
      </c>
      <c r="C38" s="41">
        <v>34</v>
      </c>
      <c r="D38" s="42" t="s">
        <v>65</v>
      </c>
      <c r="E38" s="43">
        <v>0.09</v>
      </c>
      <c r="F38" s="43">
        <v>0.03</v>
      </c>
      <c r="G38" s="42"/>
      <c r="H38" s="43">
        <v>0.03</v>
      </c>
      <c r="I38" s="43">
        <v>0.03</v>
      </c>
      <c r="J38" s="43">
        <v>0.03</v>
      </c>
      <c r="K38" s="43">
        <v>0.03</v>
      </c>
      <c r="L38" s="43">
        <v>0.03</v>
      </c>
      <c r="M38" s="43">
        <v>0.03</v>
      </c>
      <c r="N38" s="43">
        <v>0.03</v>
      </c>
      <c r="O38" s="43">
        <v>0.03</v>
      </c>
      <c r="P38" s="43">
        <v>0.03</v>
      </c>
      <c r="Q38" s="43">
        <v>0.03</v>
      </c>
      <c r="R38" s="39">
        <v>0.03</v>
      </c>
    </row>
    <row r="47" spans="1:18" x14ac:dyDescent="0.25">
      <c r="E47" s="44"/>
      <c r="F47" s="44"/>
    </row>
    <row r="48" spans="1:18" x14ac:dyDescent="0.25">
      <c r="E48" s="44"/>
      <c r="F48" s="44"/>
    </row>
    <row r="49" spans="5:6" x14ac:dyDescent="0.25">
      <c r="E49" s="44"/>
      <c r="F49" s="44"/>
    </row>
    <row r="50" spans="5:6" x14ac:dyDescent="0.25">
      <c r="F50" s="44"/>
    </row>
  </sheetData>
  <mergeCells count="28">
    <mergeCell ref="H2:R2"/>
    <mergeCell ref="A4:A9"/>
    <mergeCell ref="B4:B9"/>
    <mergeCell ref="A10:A18"/>
    <mergeCell ref="B10:B18"/>
    <mergeCell ref="C15:C16"/>
    <mergeCell ref="D15:D16"/>
    <mergeCell ref="E15:E16"/>
    <mergeCell ref="F15:F16"/>
    <mergeCell ref="G15:G16"/>
    <mergeCell ref="A2:A3"/>
    <mergeCell ref="B2:B3"/>
    <mergeCell ref="C2:C3"/>
    <mergeCell ref="D2:D3"/>
    <mergeCell ref="E2:E3"/>
    <mergeCell ref="G2:G3"/>
    <mergeCell ref="Q15:Q16"/>
    <mergeCell ref="R15:R16"/>
    <mergeCell ref="A19:A20"/>
    <mergeCell ref="B19:B20"/>
    <mergeCell ref="A23:A36"/>
    <mergeCell ref="B23:B36"/>
    <mergeCell ref="H15:H16"/>
    <mergeCell ref="I15:I16"/>
    <mergeCell ref="K15:K16"/>
    <mergeCell ref="L15:L16"/>
    <mergeCell ref="M15:M16"/>
    <mergeCell ref="O15:O16"/>
  </mergeCells>
  <pageMargins left="0.25" right="0.25" top="0.75" bottom="0.75" header="0.3" footer="0.3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tabSelected="1" workbookViewId="0">
      <selection activeCell="F3" sqref="F3"/>
    </sheetView>
  </sheetViews>
  <sheetFormatPr defaultRowHeight="15" x14ac:dyDescent="0.25"/>
  <cols>
    <col min="1" max="1" width="24.5703125" customWidth="1"/>
    <col min="2" max="2" width="15.5703125" bestFit="1" customWidth="1"/>
    <col min="3" max="3" width="14" customWidth="1"/>
    <col min="4" max="4" width="7.42578125" customWidth="1"/>
    <col min="5" max="5" width="18.85546875" bestFit="1" customWidth="1"/>
    <col min="6" max="6" width="14.140625" customWidth="1"/>
    <col min="7" max="7" width="19" bestFit="1" customWidth="1"/>
  </cols>
  <sheetData>
    <row r="1" spans="1:7" x14ac:dyDescent="0.25">
      <c r="A1" s="88" t="s">
        <v>77</v>
      </c>
      <c r="B1" s="88"/>
      <c r="C1" s="88"/>
      <c r="E1" s="88" t="s">
        <v>76</v>
      </c>
      <c r="F1" s="88"/>
      <c r="G1" s="88"/>
    </row>
    <row r="2" spans="1:7" x14ac:dyDescent="0.25">
      <c r="A2" s="45" t="s">
        <v>66</v>
      </c>
      <c r="B2" s="46">
        <v>100000</v>
      </c>
      <c r="E2" s="45" t="s">
        <v>66</v>
      </c>
      <c r="F2" s="46">
        <v>200</v>
      </c>
    </row>
    <row r="3" spans="1:7" x14ac:dyDescent="0.25">
      <c r="A3" s="47" t="s">
        <v>67</v>
      </c>
      <c r="B3" s="48">
        <v>0.66</v>
      </c>
      <c r="D3" s="49"/>
      <c r="E3" s="47" t="s">
        <v>67</v>
      </c>
      <c r="F3" s="48">
        <f>1/B3</f>
        <v>1.5151515151515151</v>
      </c>
    </row>
    <row r="4" spans="1:7" x14ac:dyDescent="0.25">
      <c r="A4" s="50"/>
      <c r="B4" s="51"/>
      <c r="D4" s="49"/>
      <c r="E4" s="50"/>
      <c r="F4" s="51"/>
    </row>
    <row r="5" spans="1:7" x14ac:dyDescent="0.25">
      <c r="A5" s="50"/>
      <c r="B5" s="52" t="s">
        <v>68</v>
      </c>
      <c r="C5" s="53" t="s">
        <v>69</v>
      </c>
      <c r="E5" s="50"/>
      <c r="F5" s="52" t="s">
        <v>68</v>
      </c>
      <c r="G5" s="53" t="s">
        <v>69</v>
      </c>
    </row>
    <row r="6" spans="1:7" x14ac:dyDescent="0.25">
      <c r="A6" s="47" t="s">
        <v>70</v>
      </c>
      <c r="B6" s="54">
        <f>+B2/B3/0.85*0.15</f>
        <v>26737.967914438505</v>
      </c>
      <c r="C6" s="54">
        <f>+B2</f>
        <v>100000</v>
      </c>
      <c r="E6" s="47" t="s">
        <v>70</v>
      </c>
      <c r="F6" s="54">
        <f>F2*F3/0.85*0.15</f>
        <v>53.475935828877006</v>
      </c>
      <c r="G6" s="54">
        <f>+F2</f>
        <v>200</v>
      </c>
    </row>
    <row r="7" spans="1:7" x14ac:dyDescent="0.25">
      <c r="A7" s="47" t="s">
        <v>71</v>
      </c>
      <c r="B7" s="54">
        <f>+B2/B3/0.85*0.09</f>
        <v>16042.780748663103</v>
      </c>
      <c r="C7" s="55"/>
      <c r="E7" s="47" t="s">
        <v>71</v>
      </c>
      <c r="F7" s="54">
        <f>+F2*F3/0.85*0.09</f>
        <v>32.085561497326204</v>
      </c>
      <c r="G7" s="55"/>
    </row>
    <row r="8" spans="1:7" x14ac:dyDescent="0.25">
      <c r="A8" s="47" t="s">
        <v>72</v>
      </c>
      <c r="B8" s="56">
        <f>+B2/B3*0.15</f>
        <v>22727.272727272728</v>
      </c>
      <c r="C8" s="57">
        <f>+B2*0.85</f>
        <v>85000</v>
      </c>
      <c r="E8" s="47" t="s">
        <v>72</v>
      </c>
      <c r="F8" s="56">
        <f>+F2*F3*0.15</f>
        <v>45.454545454545446</v>
      </c>
      <c r="G8" s="57">
        <f>+F2*0.85</f>
        <v>170</v>
      </c>
    </row>
    <row r="9" spans="1:7" x14ac:dyDescent="0.25">
      <c r="A9" s="47" t="s">
        <v>73</v>
      </c>
      <c r="B9" s="56">
        <f>+B2/B3*0.09</f>
        <v>13636.363636363636</v>
      </c>
      <c r="C9" s="55"/>
      <c r="E9" s="47" t="s">
        <v>73</v>
      </c>
      <c r="F9" s="56">
        <f>+F2*F3*0.09</f>
        <v>27.27272727272727</v>
      </c>
      <c r="G9" s="55"/>
    </row>
    <row r="10" spans="1:7" x14ac:dyDescent="0.25">
      <c r="A10" s="50"/>
      <c r="B10" s="52"/>
      <c r="C10" s="58"/>
      <c r="E10" s="50"/>
      <c r="F10" s="52"/>
      <c r="G10" s="58"/>
    </row>
    <row r="11" spans="1:7" x14ac:dyDescent="0.25">
      <c r="A11" t="s">
        <v>74</v>
      </c>
      <c r="B11" s="59">
        <f>+B2/B3</f>
        <v>151515.15151515152</v>
      </c>
      <c r="C11" s="59"/>
      <c r="D11" s="59"/>
      <c r="E11" t="s">
        <v>74</v>
      </c>
      <c r="F11" s="59">
        <f>F2*F3</f>
        <v>303.030303030303</v>
      </c>
      <c r="G11" s="59"/>
    </row>
    <row r="12" spans="1:7" x14ac:dyDescent="0.25">
      <c r="B12" s="59"/>
      <c r="C12" s="59"/>
      <c r="D12" s="59"/>
    </row>
    <row r="13" spans="1:7" x14ac:dyDescent="0.25">
      <c r="A13" s="50" t="s">
        <v>75</v>
      </c>
      <c r="B13" s="59"/>
      <c r="C13" s="59"/>
      <c r="D13" s="59"/>
      <c r="F13" s="49"/>
    </row>
    <row r="14" spans="1:7" x14ac:dyDescent="0.25">
      <c r="B14" s="59"/>
      <c r="C14" s="59"/>
      <c r="D14" s="59"/>
      <c r="F14" s="60"/>
    </row>
    <row r="15" spans="1:7" x14ac:dyDescent="0.25">
      <c r="B15" s="59"/>
      <c r="C15" s="59"/>
      <c r="D15" s="59"/>
    </row>
    <row r="16" spans="1:7" x14ac:dyDescent="0.25">
      <c r="B16" s="59"/>
      <c r="C16" s="59"/>
      <c r="D16" s="59"/>
      <c r="F16" s="49"/>
    </row>
    <row r="17" spans="2:4" x14ac:dyDescent="0.25">
      <c r="B17" s="61"/>
      <c r="C17" s="59"/>
      <c r="D17" s="59"/>
    </row>
    <row r="18" spans="2:4" x14ac:dyDescent="0.25">
      <c r="B18" s="59"/>
      <c r="C18" s="59"/>
      <c r="D18" s="59"/>
    </row>
  </sheetData>
  <mergeCells count="2">
    <mergeCell ref="A1:C1"/>
    <mergeCell ref="E1:G1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 Clearence Rates</vt:lpstr>
      <vt:lpstr>Exchange Rate Caculation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Sonal Datt</dc:creator>
  <cp:lastModifiedBy>Jale K. Naqau</cp:lastModifiedBy>
  <dcterms:created xsi:type="dcterms:W3CDTF">2021-12-10T02:15:28Z</dcterms:created>
  <dcterms:modified xsi:type="dcterms:W3CDTF">2022-09-29T00:11:04Z</dcterms:modified>
</cp:coreProperties>
</file>